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YROLL &amp; PIT\PIT\2024_Finco_PIT\2024_PIT_Finalization_Local\1. Guideline &amp; Announcement\"/>
    </mc:Choice>
  </mc:AlternateContent>
  <xr:revisionPtr revIDLastSave="0" documentId="13_ncr:1_{87E3F5F3-5218-4B55-8F18-8207421B68E2}" xr6:coauthVersionLast="47" xr6:coauthVersionMax="47" xr10:uidLastSave="{00000000-0000-0000-0000-000000000000}"/>
  <bookViews>
    <workbookView xWindow="-108" yWindow="-108" windowWidth="23256" windowHeight="13896" tabRatio="664" xr2:uid="{00000000-000D-0000-FFFF-FFFF00000000}"/>
  </bookViews>
  <sheets>
    <sheet name="Cach tinh thue TNCN 2024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2" l="1"/>
  <c r="T10" i="2"/>
  <c r="R6" i="2" l="1"/>
  <c r="S6" i="2" s="1"/>
  <c r="T6" i="2" s="1"/>
  <c r="U6" i="2" s="1"/>
  <c r="V6" i="2" s="1"/>
  <c r="H13" i="2"/>
  <c r="G13" i="2"/>
  <c r="J13" i="2" s="1"/>
  <c r="F13" i="2"/>
  <c r="J10" i="2"/>
  <c r="F10" i="2"/>
  <c r="R10" i="2" s="1"/>
  <c r="S10" i="2" s="1"/>
  <c r="U10" i="2" s="1"/>
  <c r="V10" i="2" s="1"/>
  <c r="J6" i="2"/>
  <c r="R13" i="2" l="1"/>
  <c r="S13" i="2" s="1"/>
  <c r="U13" i="2" s="1"/>
  <c r="V13" i="2" s="1"/>
  <c r="F6" i="2"/>
</calcChain>
</file>

<file path=xl/sharedStrings.xml><?xml version="1.0" encoding="utf-8"?>
<sst xmlns="http://schemas.openxmlformats.org/spreadsheetml/2006/main" count="34" uniqueCount="31">
  <si>
    <t>Lưu ý: Nhập thông tin vào các ô có màu vàng bên dưới</t>
  </si>
  <si>
    <t>Stt</t>
  </si>
  <si>
    <t>Họ tên</t>
  </si>
  <si>
    <t>Giảm trừ thuế cho bản thân</t>
  </si>
  <si>
    <t>Số tháng giảm trừ cho người phụ thuộc (1=&gt;12)</t>
  </si>
  <si>
    <t>Giảm trừ thuế cho người phụ thuộc</t>
  </si>
  <si>
    <t>Từ thiện, nhân đạo, khuyến học</t>
  </si>
  <si>
    <t>Tổng thu nhập tính thuế</t>
  </si>
  <si>
    <t xml:space="preserve">Thu nhập trung bình tính thuế trong năm </t>
  </si>
  <si>
    <t>Số thuế phải đóng mỗi tháng</t>
  </si>
  <si>
    <t>Tổng thuế TNCN phải nộp</t>
  </si>
  <si>
    <t>Tổng số thuế còn phải nộp thêm (+) hoặc được hoàn lại (-)</t>
  </si>
  <si>
    <t>Nguồn thu nhập tại Home Credit</t>
  </si>
  <si>
    <t>Nguồn thu nhập khác 1</t>
  </si>
  <si>
    <t>Nguồn thu nhập khác 2</t>
  </si>
  <si>
    <t>Người phụ thuộc 1</t>
  </si>
  <si>
    <t>Người phụ thuộc 2</t>
  </si>
  <si>
    <t>Người phụ thuộc 3</t>
  </si>
  <si>
    <t>Đã nộp tại Home Credit</t>
  </si>
  <si>
    <t>Đã nộp tại công ty khác 1</t>
  </si>
  <si>
    <t>Đã nộp tại công ty khác 2</t>
  </si>
  <si>
    <t>Ví dụ 1:</t>
  </si>
  <si>
    <t>Nguyễn Văn A</t>
  </si>
  <si>
    <t>Ví dụ 2:</t>
  </si>
  <si>
    <t>Nguyễn Văn B: Từ tháng 03 đến 12 có 1 người phụ thuộc (10 tháng), từ tháng 8 đến tháng 12 (5 tháng) có thêm 1 người phụ thuộc nữa</t>
  </si>
  <si>
    <t>Nguyễn Văn B</t>
  </si>
  <si>
    <t>CÁCH TÍNH THUẾ THU NHẬP CÁ NHÂN NĂM 2024</t>
  </si>
  <si>
    <t>Tổng thu nhập chịu thuế phát sinh trong năm 2024</t>
  </si>
  <si>
    <t>Đóng góp BHXH, BHYT, BHTN bắt buộc trong năm 2024</t>
  </si>
  <si>
    <t>Thuế thu nhập cá nhân đã khấu trừ trong năm 2024</t>
  </si>
  <si>
    <t>Nguyễn Văn A: Không có người phụ thuộc nào trong suốt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</si>
</sst>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.0_-;\-* #,##0.0_-;_-* &quot;-&quot;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65" fontId="2" fillId="2" borderId="3" xfId="0" applyNumberFormat="1" applyFont="1" applyFill="1" applyBorder="1" applyAlignment="1">
      <alignment horizontal="left" vertical="center"/>
    </xf>
    <xf numFmtId="165" fontId="2" fillId="2" borderId="3" xfId="1" applyNumberFormat="1" applyFont="1" applyFill="1" applyBorder="1" applyAlignment="1">
      <alignment horizontal="left" vertical="center"/>
    </xf>
    <xf numFmtId="165" fontId="8" fillId="0" borderId="3" xfId="1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5" fontId="2" fillId="0" borderId="5" xfId="0" applyNumberFormat="1" applyFont="1" applyBorder="1" applyAlignment="1">
      <alignment horizontal="left" vertical="center"/>
    </xf>
    <xf numFmtId="165" fontId="2" fillId="0" borderId="5" xfId="1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5" fontId="2" fillId="6" borderId="3" xfId="0" applyNumberFormat="1" applyFont="1" applyFill="1" applyBorder="1" applyAlignment="1">
      <alignment horizontal="left" vertical="center"/>
    </xf>
    <xf numFmtId="165" fontId="9" fillId="0" borderId="0" xfId="1" applyNumberFormat="1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 vertical="center"/>
    </xf>
    <xf numFmtId="166" fontId="9" fillId="0" borderId="0" xfId="0" applyNumberFormat="1" applyFont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  <color rgb="FF009999"/>
      <color rgb="FF339966"/>
      <color rgb="FF339933"/>
      <color rgb="FF00CC66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B16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9" sqref="I19"/>
    </sheetView>
  </sheetViews>
  <sheetFormatPr defaultColWidth="8.77734375" defaultRowHeight="21.75" customHeight="1" x14ac:dyDescent="0.3"/>
  <cols>
    <col min="1" max="1" width="8.77734375" style="19" customWidth="1"/>
    <col min="2" max="2" width="17.5546875" style="19" customWidth="1"/>
    <col min="3" max="3" width="15.21875" style="19" customWidth="1"/>
    <col min="4" max="5" width="13.5546875" style="19" customWidth="1"/>
    <col min="6" max="6" width="13.77734375" style="19" customWidth="1"/>
    <col min="7" max="9" width="11" style="19" customWidth="1"/>
    <col min="10" max="10" width="13.21875" style="19" customWidth="1"/>
    <col min="11" max="11" width="14" style="19" bestFit="1" customWidth="1"/>
    <col min="12" max="13" width="14.21875" style="19" customWidth="1"/>
    <col min="14" max="14" width="12.77734375" style="19" customWidth="1"/>
    <col min="15" max="15" width="12.44140625" style="19" customWidth="1"/>
    <col min="16" max="17" width="13.77734375" style="19" customWidth="1"/>
    <col min="18" max="18" width="15" style="19" bestFit="1" customWidth="1"/>
    <col min="19" max="19" width="14.44140625" style="19" customWidth="1"/>
    <col min="20" max="20" width="12.77734375" style="19" bestFit="1" customWidth="1"/>
    <col min="21" max="21" width="14" style="19" bestFit="1" customWidth="1"/>
    <col min="22" max="22" width="18.77734375" style="19" customWidth="1"/>
    <col min="23" max="16384" width="8.77734375" style="19"/>
  </cols>
  <sheetData>
    <row r="1" spans="1:262" s="3" customFormat="1" ht="21.75" customHeight="1" x14ac:dyDescent="0.3">
      <c r="A1" s="21" t="s">
        <v>26</v>
      </c>
      <c r="B1" s="2"/>
    </row>
    <row r="2" spans="1:262" s="3" customFormat="1" ht="21.75" customHeight="1" x14ac:dyDescent="0.3">
      <c r="A2" s="22" t="s">
        <v>0</v>
      </c>
      <c r="B2" s="2"/>
    </row>
    <row r="3" spans="1:262" s="4" customFormat="1" ht="29.25" customHeight="1" x14ac:dyDescent="0.3">
      <c r="A3" s="28" t="s">
        <v>1</v>
      </c>
      <c r="B3" s="28" t="s">
        <v>2</v>
      </c>
      <c r="C3" s="29" t="s">
        <v>27</v>
      </c>
      <c r="D3" s="30"/>
      <c r="E3" s="31"/>
      <c r="F3" s="28" t="s">
        <v>3</v>
      </c>
      <c r="G3" s="29" t="s">
        <v>4</v>
      </c>
      <c r="H3" s="30"/>
      <c r="I3" s="30"/>
      <c r="J3" s="28" t="s">
        <v>5</v>
      </c>
      <c r="K3" s="29" t="s">
        <v>28</v>
      </c>
      <c r="L3" s="30"/>
      <c r="M3" s="31"/>
      <c r="N3" s="28" t="s">
        <v>6</v>
      </c>
      <c r="O3" s="29" t="s">
        <v>29</v>
      </c>
      <c r="P3" s="30"/>
      <c r="Q3" s="31"/>
      <c r="R3" s="32" t="s">
        <v>7</v>
      </c>
      <c r="S3" s="32" t="s">
        <v>8</v>
      </c>
      <c r="T3" s="32" t="s">
        <v>9</v>
      </c>
      <c r="U3" s="32" t="s">
        <v>10</v>
      </c>
      <c r="V3" s="32" t="s">
        <v>11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</row>
    <row r="4" spans="1:262" s="6" customFormat="1" ht="40.5" customHeight="1" x14ac:dyDescent="0.3">
      <c r="A4" s="28"/>
      <c r="B4" s="28"/>
      <c r="C4" s="5" t="s">
        <v>12</v>
      </c>
      <c r="D4" s="5" t="s">
        <v>13</v>
      </c>
      <c r="E4" s="5" t="s">
        <v>14</v>
      </c>
      <c r="F4" s="28"/>
      <c r="G4" s="5" t="s">
        <v>15</v>
      </c>
      <c r="H4" s="5" t="s">
        <v>16</v>
      </c>
      <c r="I4" s="5" t="s">
        <v>17</v>
      </c>
      <c r="J4" s="28"/>
      <c r="K4" s="5" t="s">
        <v>18</v>
      </c>
      <c r="L4" s="5" t="s">
        <v>19</v>
      </c>
      <c r="M4" s="5" t="s">
        <v>20</v>
      </c>
      <c r="N4" s="28"/>
      <c r="O4" s="5" t="s">
        <v>18</v>
      </c>
      <c r="P4" s="5" t="s">
        <v>19</v>
      </c>
      <c r="Q4" s="5" t="s">
        <v>20</v>
      </c>
      <c r="R4" s="32"/>
      <c r="S4" s="32"/>
      <c r="T4" s="32"/>
      <c r="U4" s="32"/>
      <c r="V4" s="32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</row>
    <row r="5" spans="1:262" s="11" customFormat="1" ht="21.75" customHeight="1" x14ac:dyDescent="0.3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</row>
    <row r="6" spans="1:262" s="16" customFormat="1" ht="21.75" customHeight="1" x14ac:dyDescent="0.3">
      <c r="A6" s="12"/>
      <c r="B6" s="12"/>
      <c r="C6" s="23">
        <v>0</v>
      </c>
      <c r="D6" s="23">
        <v>0</v>
      </c>
      <c r="E6" s="23">
        <v>0</v>
      </c>
      <c r="F6" s="13">
        <f>11000000*12</f>
        <v>132000000</v>
      </c>
      <c r="G6" s="26">
        <v>0</v>
      </c>
      <c r="H6" s="26">
        <v>0</v>
      </c>
      <c r="I6" s="26">
        <v>0</v>
      </c>
      <c r="J6" s="13">
        <f>4400000*SUM(G6:I6)</f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14">
        <f>IF(SUM(C6:E6)-F6-J6-SUM(K6:M6)-N6&lt;=0,0,SUM(C6:E6)-F6-J6-SUM(K6:M6)-N6)</f>
        <v>0</v>
      </c>
      <c r="S6" s="14">
        <f>R6/12</f>
        <v>0</v>
      </c>
      <c r="T6" s="14">
        <f>IF(S6&lt;=5000000,S6*5%,IF(S6&lt;=10000000,250000+10%*(S6-5000000),IF(S6&lt;=18000000,750000+15%*( S6-10000000),IF(S6&lt;=32000000,1950000+20%*(S6-18000000),IF(S6&lt;=52000000,4750000+25%*(S6-32000000),IF(S6&lt;=80000000,9750000+30%*(S6-52000000),18150000+35%*(S6-80000000)))))))</f>
        <v>0</v>
      </c>
      <c r="U6" s="14">
        <f>T6*12</f>
        <v>0</v>
      </c>
      <c r="V6" s="15">
        <f>U6-SUM(O6:Q6)</f>
        <v>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</row>
    <row r="7" spans="1:262" ht="21.75" customHeight="1" x14ac:dyDescent="0.3">
      <c r="C7" s="24"/>
      <c r="D7" s="24"/>
      <c r="E7" s="24"/>
      <c r="F7" s="20"/>
      <c r="K7" s="24"/>
      <c r="O7" s="20"/>
      <c r="P7" s="20"/>
      <c r="S7" s="24"/>
      <c r="T7" s="24"/>
      <c r="U7" s="24"/>
      <c r="V7" s="24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</row>
    <row r="8" spans="1:262" ht="21.75" customHeight="1" x14ac:dyDescent="0.3">
      <c r="C8" s="20"/>
      <c r="D8" s="27"/>
      <c r="F8" s="20"/>
      <c r="K8" s="24"/>
      <c r="R8" s="24"/>
      <c r="S8" s="24"/>
      <c r="T8" s="24"/>
      <c r="U8" s="24"/>
      <c r="V8" s="24"/>
      <c r="W8" s="3"/>
      <c r="X8" s="3"/>
    </row>
    <row r="9" spans="1:262" s="11" customFormat="1" ht="21.75" customHeight="1" x14ac:dyDescent="0.3">
      <c r="A9" s="7" t="s">
        <v>21</v>
      </c>
      <c r="B9" s="8" t="s">
        <v>30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0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</row>
    <row r="10" spans="1:262" s="16" customFormat="1" ht="21.75" customHeight="1" x14ac:dyDescent="0.3">
      <c r="A10" s="12"/>
      <c r="B10" s="12" t="s">
        <v>22</v>
      </c>
      <c r="C10" s="23">
        <v>130000000</v>
      </c>
      <c r="D10" s="23">
        <v>30000000</v>
      </c>
      <c r="E10" s="23">
        <v>0</v>
      </c>
      <c r="F10" s="13">
        <f>11000000*12</f>
        <v>132000000</v>
      </c>
      <c r="G10" s="26">
        <v>12</v>
      </c>
      <c r="H10" s="26">
        <v>0</v>
      </c>
      <c r="I10" s="26">
        <v>0</v>
      </c>
      <c r="J10" s="13">
        <f>4400000*SUM(G10:I10)</f>
        <v>52800000</v>
      </c>
      <c r="K10" s="23">
        <v>6300000</v>
      </c>
      <c r="L10" s="23">
        <v>0</v>
      </c>
      <c r="M10" s="23">
        <v>0</v>
      </c>
      <c r="N10" s="23">
        <v>0</v>
      </c>
      <c r="O10" s="23">
        <v>756900</v>
      </c>
      <c r="P10" s="23">
        <v>600000</v>
      </c>
      <c r="Q10" s="23">
        <v>0</v>
      </c>
      <c r="R10" s="14">
        <f>IF(SUM(C10:E10)-F10-J10-SUM(K10:M10)-N10&lt;=0,0,SUM(C10:E10)-F10-J10-SUM(K10:M10)-N10)</f>
        <v>0</v>
      </c>
      <c r="S10" s="14">
        <f>R10/12</f>
        <v>0</v>
      </c>
      <c r="T10" s="14">
        <f>IF(S10&lt;=5000000,S10*5%,IF(S10&lt;=10000000,250000+10%*(S10-5000000),IF(S10&lt;=18000000,750000+15%*( S10-10000000),IF(S10&lt;=32000000,1950000+20%*(S10-18000000),IF(S10&lt;=52000000,4750000+25%*(S10-32000000),IF(S10&lt;=80000000,9750000+30%*(S10-52000000),18150000+35%*(S10-80000000)))))))</f>
        <v>0</v>
      </c>
      <c r="U10" s="14">
        <f>T10*12</f>
        <v>0</v>
      </c>
      <c r="V10" s="15">
        <f>U10-SUM(O10:Q10)</f>
        <v>-1356900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</row>
    <row r="11" spans="1:262" s="1" customFormat="1" ht="21.75" customHeight="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  <c r="S11" s="18"/>
      <c r="T11" s="18"/>
      <c r="U11" s="18"/>
      <c r="V11" s="18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</row>
    <row r="12" spans="1:262" s="11" customFormat="1" ht="21.75" customHeight="1" x14ac:dyDescent="0.3">
      <c r="A12" s="25" t="s">
        <v>23</v>
      </c>
      <c r="B12" s="8" t="s">
        <v>24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10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</row>
    <row r="13" spans="1:262" s="16" customFormat="1" ht="21.75" customHeight="1" x14ac:dyDescent="0.3">
      <c r="A13" s="12"/>
      <c r="B13" s="12" t="s">
        <v>25</v>
      </c>
      <c r="C13" s="23">
        <v>200000000</v>
      </c>
      <c r="D13" s="23">
        <v>20000000</v>
      </c>
      <c r="E13" s="23">
        <v>1500000</v>
      </c>
      <c r="F13" s="13">
        <f>11000000*12</f>
        <v>132000000</v>
      </c>
      <c r="G13" s="23">
        <f>1*10</f>
        <v>10</v>
      </c>
      <c r="H13" s="23">
        <f>1*5</f>
        <v>5</v>
      </c>
      <c r="I13" s="23">
        <v>0</v>
      </c>
      <c r="J13" s="13">
        <f>4400000*SUM(G13:I13)</f>
        <v>66000000</v>
      </c>
      <c r="K13" s="23">
        <v>15887600</v>
      </c>
      <c r="L13" s="23">
        <v>0</v>
      </c>
      <c r="M13" s="23">
        <v>0</v>
      </c>
      <c r="N13" s="23">
        <v>0</v>
      </c>
      <c r="O13" s="23">
        <v>3868500</v>
      </c>
      <c r="P13" s="23">
        <v>2000000</v>
      </c>
      <c r="Q13" s="23">
        <v>0</v>
      </c>
      <c r="R13" s="14">
        <f>IF(SUM(C13:E13)-F13-J13-SUM(K13:M13)-N13&lt;=0,0,SUM(C13:E13)-F13-J13-SUM(K13:M13)-N13)</f>
        <v>7612400</v>
      </c>
      <c r="S13" s="14">
        <f>R13/12</f>
        <v>634366.66666666663</v>
      </c>
      <c r="T13" s="14">
        <f>IF(S13&lt;=5000000,S13*5%,IF(S13&lt;=10000000,250000+10%*(S13-5000000),IF(S13&lt;=18000000,750000+15%*( S13-10000000),IF(S13&lt;=32000000,1950000+20%*(S13-18000000),IF(S13&lt;=52000000,4750000+25%*(S13-32000000),IF(S13&lt;=80000000,9750000+30%*(S13-52000000),18150000+35%*(S13-80000000)))))))</f>
        <v>31718.333333333332</v>
      </c>
      <c r="U13" s="14">
        <f>T13*12</f>
        <v>380620</v>
      </c>
      <c r="V13" s="15">
        <f>U13-SUM(O13:Q13)</f>
        <v>-5487880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</row>
    <row r="14" spans="1:262" ht="21.75" customHeight="1" x14ac:dyDescent="0.3">
      <c r="R14" s="24"/>
      <c r="S14" s="24"/>
      <c r="T14" s="24"/>
    </row>
    <row r="15" spans="1:262" ht="21.75" customHeight="1" x14ac:dyDescent="0.3">
      <c r="R15" s="24"/>
      <c r="S15" s="24"/>
      <c r="T15" s="24"/>
    </row>
    <row r="16" spans="1:262" ht="21.75" customHeight="1" x14ac:dyDescent="0.3">
      <c r="R16" s="24"/>
      <c r="S16" s="24"/>
      <c r="T16" s="24"/>
    </row>
  </sheetData>
  <mergeCells count="14">
    <mergeCell ref="U3:U4"/>
    <mergeCell ref="V3:V4"/>
    <mergeCell ref="N3:N4"/>
    <mergeCell ref="R3:R4"/>
    <mergeCell ref="S3:S4"/>
    <mergeCell ref="T3:T4"/>
    <mergeCell ref="A3:A4"/>
    <mergeCell ref="B3:B4"/>
    <mergeCell ref="F3:F4"/>
    <mergeCell ref="J3:J4"/>
    <mergeCell ref="O3:Q3"/>
    <mergeCell ref="C3:E3"/>
    <mergeCell ref="G3:I3"/>
    <mergeCell ref="K3:M3"/>
  </mergeCells>
  <pageMargins left="0.7" right="0.7" top="0.75" bottom="0.75" header="0.3" footer="0.3"/>
  <pageSetup paperSize="9" orientation="portrait" r:id="rId1"/>
  <headerFooter>
    <oddFooter>&amp;C&amp;1#&amp;"Calibri"&amp;8&amp;K000000This item's classification is Internal. It was created by and is in property of the Home Credit. Do not distribute outside of the organization.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A7AB17CA58C841B2A38E417C9BFC35" ma:contentTypeVersion="20" ma:contentTypeDescription="Create a new document." ma:contentTypeScope="" ma:versionID="e6de33304f6715b9c9573970bbc97132">
  <xsd:schema xmlns:xsd="http://www.w3.org/2001/XMLSchema" xmlns:xs="http://www.w3.org/2001/XMLSchema" xmlns:p="http://schemas.microsoft.com/office/2006/metadata/properties" xmlns:ns1="http://schemas.microsoft.com/sharepoint/v3" xmlns:ns2="b0858193-22d2-44b6-a276-a3b78a12c0da" xmlns:ns3="76c3bd1a-7df1-416d-ae4b-079f7f7ef2bb" targetNamespace="http://schemas.microsoft.com/office/2006/metadata/properties" ma:root="true" ma:fieldsID="9ba9bd1d448aebb3ca9ff632f6e2276e" ns1:_="" ns2:_="" ns3:_="">
    <xsd:import namespace="http://schemas.microsoft.com/sharepoint/v3"/>
    <xsd:import namespace="b0858193-22d2-44b6-a276-a3b78a12c0da"/>
    <xsd:import namespace="76c3bd1a-7df1-416d-ae4b-079f7f7ef2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58193-22d2-44b6-a276-a3b78a12c0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290ddb2a-1150-487d-9028-eff9dd6fe10e}" ma:internalName="TaxCatchAll" ma:showField="CatchAllData" ma:web="b0858193-22d2-44b6-a276-a3b78a12c0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3bd1a-7df1-416d-ae4b-079f7f7ef2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52fbb43-90f0-4ed4-b7da-960fbd15dc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6c3bd1a-7df1-416d-ae4b-079f7f7ef2bb">
      <Terms xmlns="http://schemas.microsoft.com/office/infopath/2007/PartnerControls"/>
    </lcf76f155ced4ddcb4097134ff3c332f>
    <TaxCatchAll xmlns="b0858193-22d2-44b6-a276-a3b78a12c0da" xsi:nil="true"/>
  </documentManagement>
</p:properties>
</file>

<file path=customXml/itemProps1.xml><?xml version="1.0" encoding="utf-8"?>
<ds:datastoreItem xmlns:ds="http://schemas.openxmlformats.org/officeDocument/2006/customXml" ds:itemID="{1EB08648-16A5-498D-A239-19C6134A7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0858193-22d2-44b6-a276-a3b78a12c0da"/>
    <ds:schemaRef ds:uri="76c3bd1a-7df1-416d-ae4b-079f7f7ef2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53F765-BA9D-4FE7-8063-61CB7491F5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79C06A-9AD4-42B1-B5E2-83750AFB301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6c3bd1a-7df1-416d-ae4b-079f7f7ef2bb"/>
    <ds:schemaRef ds:uri="b0858193-22d2-44b6-a276-a3b78a12c0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Cach tinh thue TNCN 2024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hoa.tong</dc:creator>
  <cp:keywords/>
  <dc:description/>
  <cp:lastModifiedBy>Thao Nguyen Thi Thu (VN)</cp:lastModifiedBy>
  <cp:revision/>
  <dcterms:created xsi:type="dcterms:W3CDTF">2012-03-07T22:55:59Z</dcterms:created>
  <dcterms:modified xsi:type="dcterms:W3CDTF">2024-12-12T08:21:48Z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0x0101004FA7AB17CA58C841B2A38E417C9BFC35</vt:lpwstr>
  </property>
  <property fmtid="{D5CDD505-2E9C-101B-9397-08002B2CF9AE}" pid="3" name="MSIP_Label_13ed54b0-3371-4c9f-b9e0-3039d14ae50d_Enabled">
    <vt:lpwstr>true</vt:lpwstr>
  </property>
  <property fmtid="{D5CDD505-2E9C-101B-9397-08002B2CF9AE}" pid="4" name="MSIP_Label_13ed54b0-3371-4c9f-b9e0-3039d14ae50d_SetDate">
    <vt:lpwstr>2024-02-05T16:28:42Z</vt:lpwstr>
  </property>
  <property fmtid="{D5CDD505-2E9C-101B-9397-08002B2CF9AE}" pid="5" name="MSIP_Label_13ed54b0-3371-4c9f-b9e0-3039d14ae50d_Method">
    <vt:lpwstr>Standard</vt:lpwstr>
  </property>
  <property fmtid="{D5CDD505-2E9C-101B-9397-08002B2CF9AE}" pid="6" name="MSIP_Label_13ed54b0-3371-4c9f-b9e0-3039d14ae50d_Name">
    <vt:lpwstr>Internal</vt:lpwstr>
  </property>
  <property fmtid="{D5CDD505-2E9C-101B-9397-08002B2CF9AE}" pid="7" name="MSIP_Label_13ed54b0-3371-4c9f-b9e0-3039d14ae50d_SiteId">
    <vt:lpwstr>5675d321-19d1-4c95-9684-2c28ac8f80a4</vt:lpwstr>
  </property>
  <property fmtid="{D5CDD505-2E9C-101B-9397-08002B2CF9AE}" pid="8" name="MSIP_Label_13ed54b0-3371-4c9f-b9e0-3039d14ae50d_ActionId">
    <vt:lpwstr>2980a9f7-909f-4df8-a641-45459ff06623</vt:lpwstr>
  </property>
  <property fmtid="{D5CDD505-2E9C-101B-9397-08002B2CF9AE}" pid="9" name="MSIP_Label_13ed54b0-3371-4c9f-b9e0-3039d14ae50d_ContentBits">
    <vt:lpwstr>2</vt:lpwstr>
  </property>
  <property fmtid="{D5CDD505-2E9C-101B-9397-08002B2CF9AE}" pid="10" name="MediaServiceImageTags">
    <vt:lpwstr/>
  </property>
</Properties>
</file>